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<sst xmlns="http://schemas.openxmlformats.org/spreadsheetml/2006/main" count="58" uniqueCount="54">
  <si>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Specifying Renewable Energy Demand</t>
  </si>
  <si>
    <t>Customer</t>
  </si>
  <si>
    <t>dd.yy.2009</t>
  </si>
  <si>
    <t>Small-scale domestic with Energy Efficient Comparison</t>
  </si>
  <si>
    <t>Solar Kit 2</t>
  </si>
  <si>
    <t>AC Appliance:</t>
  </si>
  <si>
    <t>Units:</t>
  </si>
  <si>
    <t>Appliance Watts =</t>
  </si>
  <si>
    <t>Simultan-
eous Use:</t>
  </si>
  <si>
    <t>Daily Watt
hours:</t>
  </si>
  <si>
    <t>Energy Efficient
Alternative:</t>
  </si>
  <si>
    <t>(Amps*1)</t>
  </si>
  <si>
    <t>Lights, low-energy</t>
  </si>
  <si>
    <t>Micro-wave</t>
  </si>
  <si>
    <t>650 Watt unit</t>
  </si>
  <si>
    <t>Toaster</t>
  </si>
  <si>
    <t>Vac. Cleaner</t>
  </si>
  <si>
    <t>Fridge/Freezer*2</t>
  </si>
  <si>
    <t>See DC Freezer option</t>
  </si>
  <si>
    <t>PC</t>
  </si>
  <si>
    <t>Laptop only</t>
  </si>
  <si>
    <t>Laptop</t>
  </si>
  <si>
    <t>Printer</t>
  </si>
  <si>
    <t>Cooler</t>
  </si>
  <si>
    <t>Shredder</t>
  </si>
  <si>
    <t>CD player</t>
  </si>
  <si>
    <t>AnswerPhone</t>
  </si>
  <si>
    <t>TV/DVD</t>
  </si>
  <si>
    <t>Cellph.Recharge</t>
  </si>
  <si>
    <t>Recliner</t>
  </si>
  <si>
    <t>Bore hole Pump</t>
  </si>
  <si>
    <t>AC Appliance</t>
  </si>
  <si>
    <t>TOTAL WATTS PER DAY ==&gt;</t>
  </si>
  <si>
    <t>WattHours</t>
  </si>
  <si>
    <t>*1 If stated in Amps, multiply by DC system Volts</t>
  </si>
  <si>
    <t>(Remember: W = V x A)</t>
  </si>
  <si>
    <t>*2 See DC FREEZER - independent solar direct unit requires only 1 PV module</t>
  </si>
  <si>
    <t>Calculating Battery size, Inverter capacity, and Solar PV rating:</t>
  </si>
  <si>
    <t>Total Daily Watt Hours Used from last column =</t>
  </si>
  <si>
    <t>Allowing for 3+ days without sun, rough battery estimate =</t>
  </si>
  <si>
    <t>Safe battery size in Watts, i.e. 50% discharge =</t>
  </si>
  <si>
    <r>
      <t xml:space="preserve">Converted to Amp Hours, at </t>
    </r>
    <r>
      <rPr>
        <u val="single"/>
        <sz val="10"/>
        <rFont val="Arial"/>
        <family val="2"/>
      </rPr>
      <t>12 DC System Volts</t>
    </r>
    <r>
      <rPr>
        <sz val="10"/>
        <rFont val="Arial"/>
        <family val="0"/>
      </rPr>
      <t xml:space="preserve"> =</t>
    </r>
  </si>
  <si>
    <t>AmpHours</t>
  </si>
  <si>
    <t>SIZING YOUR SYSTEM:</t>
  </si>
  <si>
    <r>
      <t xml:space="preserve">1. Recommended </t>
    </r>
    <r>
      <rPr>
        <b/>
        <u val="single"/>
        <sz val="10"/>
        <rFont val="Arial"/>
        <family val="2"/>
      </rPr>
      <t>Safe</t>
    </r>
    <r>
      <rPr>
        <b/>
        <sz val="10"/>
        <rFont val="Arial"/>
        <family val="2"/>
      </rPr>
      <t xml:space="preserve"> Battery capacity</t>
    </r>
  </si>
  <si>
    <r>
      <t xml:space="preserve"> </t>
    </r>
    <r>
      <rPr>
        <sz val="10"/>
        <rFont val="Wingdings"/>
        <family val="0"/>
      </rPr>
      <t>è</t>
    </r>
  </si>
  <si>
    <t>2. Recommended (Minimum) AC Inverter size</t>
  </si>
  <si>
    <t>Watts</t>
  </si>
  <si>
    <t>(Total simultaneous loading)</t>
  </si>
  <si>
    <t xml:space="preserve">3. Recommended Solar Array </t>
  </si>
  <si>
    <t>(at an avg:</t>
  </si>
  <si>
    <t>sun hours / day)</t>
  </si>
  <si>
    <t>(allowing 70% efficency of solar PV output)</t>
  </si>
  <si>
    <t>Daily Hours: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</si>
</sst>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 de &quot;mmm&quot; de &quot;yy"/>
  </numFmts>
  <fonts count="8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u val="single"/>
      <sz val="10"/>
      <name val="Arial"/>
      <family val="2"/>
    </font>
    <font>
      <sz val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" fontId="3" fillId="3" borderId="0" xfId="0" applyNumberFormat="1" applyFont="1" applyFill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1" fontId="0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1" fontId="3" fillId="3" borderId="7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2">
      <selection activeCell="E5" sqref="E5"/>
    </sheetView>
  </sheetViews>
  <sheetFormatPr defaultColWidth="9.140625" defaultRowHeight="12.75"/>
  <cols>
    <col min="1" max="1" width="16.8515625" style="0" customWidth="1"/>
    <col min="2" max="2" width="5.7109375" style="0" customWidth="1"/>
    <col min="4" max="4" width="3.7109375" style="0" customWidth="1"/>
    <col min="5" max="5" width="3.421875" style="0" customWidth="1"/>
    <col min="6" max="6" width="5.421875" style="0" customWidth="1"/>
    <col min="7" max="7" width="16.00390625" style="0" customWidth="1"/>
    <col min="8" max="8" width="14.00390625" style="0" customWidth="1"/>
    <col min="9" max="9" width="20.421875" style="0" customWidth="1"/>
    <col min="10" max="10" width="18.57421875" style="0" customWidth="1"/>
  </cols>
  <sheetData>
    <row r="1" spans="1:12" ht="15.75">
      <c r="A1" s="1"/>
      <c r="B1" s="2" t="s">
        <v>0</v>
      </c>
      <c r="C1" s="1"/>
      <c r="D1" s="1"/>
      <c r="E1" s="1"/>
      <c r="F1" s="1"/>
      <c r="G1" s="1"/>
      <c r="H1" s="1"/>
      <c r="I1" s="1" t="s">
        <v>1</v>
      </c>
      <c r="J1" s="1"/>
      <c r="K1" s="1"/>
      <c r="L1" s="3" t="s">
        <v>2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4" t="s">
        <v>3</v>
      </c>
      <c r="C3" s="1"/>
      <c r="D3" s="1"/>
      <c r="E3" s="1"/>
      <c r="F3" s="1"/>
      <c r="G3" s="1"/>
      <c r="H3" s="1"/>
      <c r="I3" s="5" t="s">
        <v>4</v>
      </c>
      <c r="J3" s="1"/>
      <c r="K3" s="1"/>
      <c r="L3" s="1"/>
    </row>
    <row r="5" spans="1:10" ht="51.75">
      <c r="A5" s="6" t="s">
        <v>5</v>
      </c>
      <c r="B5" s="7" t="s">
        <v>6</v>
      </c>
      <c r="C5" s="8" t="s">
        <v>53</v>
      </c>
      <c r="F5" s="6" t="s">
        <v>7</v>
      </c>
      <c r="H5" s="9" t="s">
        <v>8</v>
      </c>
      <c r="I5" s="10" t="s">
        <v>9</v>
      </c>
      <c r="J5" s="9" t="s">
        <v>10</v>
      </c>
    </row>
    <row r="6" ht="12.75">
      <c r="F6" t="s">
        <v>11</v>
      </c>
    </row>
    <row r="7" spans="1:11" ht="12.75">
      <c r="A7" s="11" t="s">
        <v>12</v>
      </c>
      <c r="B7">
        <v>4</v>
      </c>
      <c r="C7" s="12">
        <v>5</v>
      </c>
      <c r="D7" s="12"/>
      <c r="E7" s="12"/>
      <c r="F7" s="12"/>
      <c r="G7" s="12">
        <v>10</v>
      </c>
      <c r="H7" s="12">
        <f>G7</f>
        <v>10</v>
      </c>
      <c r="I7" s="12">
        <f aca="true" t="shared" si="0" ref="I7:I23">B7*C7*G7</f>
        <v>200</v>
      </c>
      <c r="J7" s="12">
        <f>I7</f>
        <v>200</v>
      </c>
      <c r="K7" s="12"/>
    </row>
    <row r="8" spans="1:11" ht="12.75">
      <c r="A8" s="11" t="s">
        <v>13</v>
      </c>
      <c r="B8">
        <v>1</v>
      </c>
      <c r="C8" s="12">
        <v>0.1</v>
      </c>
      <c r="D8" s="12"/>
      <c r="E8" s="12"/>
      <c r="F8" s="12"/>
      <c r="G8" s="12">
        <v>1264</v>
      </c>
      <c r="H8" s="12">
        <f>G8</f>
        <v>1264</v>
      </c>
      <c r="I8" s="12">
        <f t="shared" si="0"/>
        <v>126.4</v>
      </c>
      <c r="J8" s="12">
        <v>65</v>
      </c>
      <c r="K8" s="12" t="s">
        <v>14</v>
      </c>
    </row>
    <row r="9" spans="1:11" ht="12.75">
      <c r="A9" s="11" t="s">
        <v>15</v>
      </c>
      <c r="B9">
        <v>1</v>
      </c>
      <c r="C9" s="12">
        <v>0.03</v>
      </c>
      <c r="D9" s="12"/>
      <c r="E9" s="12"/>
      <c r="F9" s="12"/>
      <c r="G9" s="12">
        <v>700</v>
      </c>
      <c r="H9" s="12"/>
      <c r="I9" s="12">
        <f t="shared" si="0"/>
        <v>21</v>
      </c>
      <c r="J9" s="12">
        <v>0</v>
      </c>
      <c r="K9" s="12"/>
    </row>
    <row r="10" spans="1:11" ht="12.75">
      <c r="A10" s="11" t="s">
        <v>16</v>
      </c>
      <c r="B10">
        <v>1</v>
      </c>
      <c r="C10" s="12">
        <v>0.16</v>
      </c>
      <c r="D10" s="12"/>
      <c r="E10" s="12"/>
      <c r="F10" s="12"/>
      <c r="G10" s="12">
        <v>1200</v>
      </c>
      <c r="H10" s="12"/>
      <c r="I10" s="12">
        <f t="shared" si="0"/>
        <v>192</v>
      </c>
      <c r="J10" s="12">
        <f>I10</f>
        <v>192</v>
      </c>
      <c r="K10" s="12"/>
    </row>
    <row r="11" spans="1:11" ht="12.75">
      <c r="A11" s="11" t="s">
        <v>17</v>
      </c>
      <c r="B11">
        <v>1</v>
      </c>
      <c r="C11" s="12">
        <v>10</v>
      </c>
      <c r="D11" s="12"/>
      <c r="E11" s="12"/>
      <c r="F11" s="12"/>
      <c r="G11" s="12">
        <v>120</v>
      </c>
      <c r="H11" s="12">
        <f>G11</f>
        <v>120</v>
      </c>
      <c r="I11" s="12">
        <f t="shared" si="0"/>
        <v>1200</v>
      </c>
      <c r="J11" s="12">
        <v>0</v>
      </c>
      <c r="K11" s="12" t="s">
        <v>18</v>
      </c>
    </row>
    <row r="12" spans="1:11" ht="12.75">
      <c r="A12" s="11" t="s">
        <v>19</v>
      </c>
      <c r="B12">
        <v>1</v>
      </c>
      <c r="C12" s="12">
        <v>2</v>
      </c>
      <c r="D12" s="12"/>
      <c r="E12" s="12"/>
      <c r="F12" s="12"/>
      <c r="G12" s="12">
        <v>110</v>
      </c>
      <c r="H12" s="12">
        <f>G12</f>
        <v>110</v>
      </c>
      <c r="I12" s="12">
        <f t="shared" si="0"/>
        <v>220</v>
      </c>
      <c r="J12" s="12">
        <v>0</v>
      </c>
      <c r="K12" s="12" t="s">
        <v>20</v>
      </c>
    </row>
    <row r="13" spans="1:11" ht="12.75">
      <c r="A13" t="s">
        <v>21</v>
      </c>
      <c r="B13">
        <v>1</v>
      </c>
      <c r="C13" s="12">
        <v>2</v>
      </c>
      <c r="D13" s="12"/>
      <c r="E13" s="12"/>
      <c r="F13" s="12"/>
      <c r="G13" s="12">
        <v>75</v>
      </c>
      <c r="H13" s="12"/>
      <c r="I13" s="12">
        <f t="shared" si="0"/>
        <v>150</v>
      </c>
      <c r="J13" s="12">
        <f>I13</f>
        <v>150</v>
      </c>
      <c r="K13" s="12"/>
    </row>
    <row r="14" spans="1:11" ht="12.75">
      <c r="A14" t="s">
        <v>22</v>
      </c>
      <c r="B14">
        <v>1</v>
      </c>
      <c r="C14" s="12">
        <v>0.04</v>
      </c>
      <c r="D14" s="12"/>
      <c r="E14" s="12"/>
      <c r="F14" s="12">
        <v>2.23</v>
      </c>
      <c r="G14" s="12">
        <v>30</v>
      </c>
      <c r="H14" s="12"/>
      <c r="I14" s="12">
        <f t="shared" si="0"/>
        <v>1.2</v>
      </c>
      <c r="J14" s="12">
        <f>I14</f>
        <v>1.2</v>
      </c>
      <c r="K14" s="12"/>
    </row>
    <row r="15" spans="1:11" ht="12.75">
      <c r="A15" t="s">
        <v>23</v>
      </c>
      <c r="B15">
        <v>1</v>
      </c>
      <c r="C15" s="12">
        <v>0</v>
      </c>
      <c r="D15" s="12"/>
      <c r="E15" s="12"/>
      <c r="F15" s="12"/>
      <c r="G15" s="12">
        <v>100</v>
      </c>
      <c r="H15" s="12"/>
      <c r="I15" s="12">
        <f t="shared" si="0"/>
        <v>0</v>
      </c>
      <c r="J15" s="12">
        <v>0</v>
      </c>
      <c r="K15" s="12"/>
    </row>
    <row r="16" spans="1:11" ht="12.75">
      <c r="A16" t="s">
        <v>24</v>
      </c>
      <c r="B16">
        <v>1</v>
      </c>
      <c r="C16" s="12">
        <v>0.04</v>
      </c>
      <c r="D16" s="12"/>
      <c r="E16" s="12"/>
      <c r="F16" s="12"/>
      <c r="G16" s="12">
        <v>100</v>
      </c>
      <c r="H16" s="12"/>
      <c r="I16" s="12">
        <f t="shared" si="0"/>
        <v>4</v>
      </c>
      <c r="J16" s="12">
        <f>I16</f>
        <v>4</v>
      </c>
      <c r="K16" s="12"/>
    </row>
    <row r="17" spans="1:11" ht="12.75">
      <c r="A17" t="s">
        <v>25</v>
      </c>
      <c r="B17">
        <v>1</v>
      </c>
      <c r="C17" s="12">
        <v>1</v>
      </c>
      <c r="D17" s="12"/>
      <c r="E17" s="12"/>
      <c r="F17" s="12"/>
      <c r="G17" s="12">
        <v>15</v>
      </c>
      <c r="H17" s="12"/>
      <c r="I17" s="12">
        <f t="shared" si="0"/>
        <v>15</v>
      </c>
      <c r="J17" s="12">
        <v>0</v>
      </c>
      <c r="K17" s="12"/>
    </row>
    <row r="18" spans="1:11" ht="12.75">
      <c r="A18" t="s">
        <v>26</v>
      </c>
      <c r="B18">
        <v>0</v>
      </c>
      <c r="C18" s="12">
        <v>24</v>
      </c>
      <c r="D18" s="12"/>
      <c r="E18" s="12"/>
      <c r="F18" s="12">
        <v>0.4</v>
      </c>
      <c r="G18" s="12">
        <f>F18*12</f>
        <v>4.800000000000001</v>
      </c>
      <c r="H18" s="12"/>
      <c r="I18" s="12">
        <f t="shared" si="0"/>
        <v>0</v>
      </c>
      <c r="J18" s="12">
        <v>0</v>
      </c>
      <c r="K18" s="12"/>
    </row>
    <row r="19" spans="1:11" ht="12.75">
      <c r="A19" t="s">
        <v>27</v>
      </c>
      <c r="B19">
        <v>1</v>
      </c>
      <c r="C19" s="12">
        <v>2</v>
      </c>
      <c r="D19" s="12"/>
      <c r="E19" s="12"/>
      <c r="F19" s="12"/>
      <c r="G19" s="12">
        <v>80</v>
      </c>
      <c r="H19" s="12"/>
      <c r="I19" s="12">
        <f t="shared" si="0"/>
        <v>160</v>
      </c>
      <c r="J19" s="12">
        <f>I19</f>
        <v>160</v>
      </c>
      <c r="K19" s="12"/>
    </row>
    <row r="20" spans="1:11" ht="12.75">
      <c r="A20" t="s">
        <v>28</v>
      </c>
      <c r="B20">
        <v>1</v>
      </c>
      <c r="C20" s="12">
        <v>0.5</v>
      </c>
      <c r="D20" s="12"/>
      <c r="E20" s="12"/>
      <c r="F20" s="12">
        <v>1.55</v>
      </c>
      <c r="G20" s="12">
        <f>F20*12</f>
        <v>18.6</v>
      </c>
      <c r="H20" s="12"/>
      <c r="I20" s="12">
        <f t="shared" si="0"/>
        <v>9.3</v>
      </c>
      <c r="J20" s="12">
        <f>I20</f>
        <v>9.3</v>
      </c>
      <c r="K20" s="12"/>
    </row>
    <row r="21" spans="1:11" ht="12.75">
      <c r="A21" t="s">
        <v>29</v>
      </c>
      <c r="B21">
        <v>1</v>
      </c>
      <c r="C21" s="12">
        <v>0.05</v>
      </c>
      <c r="D21" s="12"/>
      <c r="E21" s="12"/>
      <c r="F21" s="12"/>
      <c r="G21" s="12">
        <v>800</v>
      </c>
      <c r="H21" s="12"/>
      <c r="I21" s="12">
        <f t="shared" si="0"/>
        <v>40</v>
      </c>
      <c r="J21" s="12">
        <v>0</v>
      </c>
      <c r="K21" s="12"/>
    </row>
    <row r="22" spans="1:11" ht="12.75">
      <c r="A22" t="s">
        <v>30</v>
      </c>
      <c r="B22">
        <v>0</v>
      </c>
      <c r="C22" s="12">
        <v>0.2</v>
      </c>
      <c r="D22" s="12"/>
      <c r="E22" s="12"/>
      <c r="F22" s="12"/>
      <c r="G22" s="12">
        <v>600</v>
      </c>
      <c r="H22" s="12"/>
      <c r="I22" s="12">
        <f t="shared" si="0"/>
        <v>0</v>
      </c>
      <c r="J22" s="12">
        <v>0</v>
      </c>
      <c r="K22" s="12"/>
    </row>
    <row r="23" spans="1:11" ht="12.75">
      <c r="A23" t="s">
        <v>31</v>
      </c>
      <c r="B23">
        <v>0</v>
      </c>
      <c r="C23" s="12">
        <v>0.5</v>
      </c>
      <c r="D23" s="12"/>
      <c r="E23" s="12"/>
      <c r="F23" s="12"/>
      <c r="G23" s="12">
        <v>100</v>
      </c>
      <c r="H23" s="12"/>
      <c r="I23" s="12">
        <f t="shared" si="0"/>
        <v>0</v>
      </c>
      <c r="J23" s="12">
        <v>0</v>
      </c>
      <c r="K23" s="12"/>
    </row>
    <row r="24" spans="3:11" ht="12.75">
      <c r="C24" s="12"/>
      <c r="D24" s="12"/>
      <c r="E24" s="12"/>
      <c r="F24" s="12"/>
      <c r="G24" s="12"/>
      <c r="H24" s="12"/>
      <c r="I24" s="12"/>
      <c r="J24" s="12"/>
      <c r="K24" s="12"/>
    </row>
    <row r="25" spans="1:12" ht="12.75">
      <c r="A25" s="13" t="s">
        <v>32</v>
      </c>
      <c r="B25" s="14"/>
      <c r="C25" s="15"/>
      <c r="D25" s="15"/>
      <c r="E25" s="15"/>
      <c r="F25" s="15"/>
      <c r="G25" s="15"/>
      <c r="H25" s="15"/>
      <c r="I25" s="16">
        <f>SUM(I7:I23)</f>
        <v>2338.9</v>
      </c>
      <c r="J25" s="16">
        <f>SUM(J7:J23)</f>
        <v>781.5</v>
      </c>
      <c r="K25" s="15" t="s">
        <v>33</v>
      </c>
      <c r="L25" s="14"/>
    </row>
    <row r="27" spans="1:5" ht="12.75">
      <c r="A27" t="s">
        <v>34</v>
      </c>
      <c r="E27" s="11" t="s">
        <v>35</v>
      </c>
    </row>
    <row r="28" ht="12.75">
      <c r="A28" t="s">
        <v>36</v>
      </c>
    </row>
    <row r="30" ht="12.75">
      <c r="A30" s="7" t="s">
        <v>37</v>
      </c>
    </row>
    <row r="32" spans="1:11" ht="12.75">
      <c r="A32" s="11" t="s">
        <v>38</v>
      </c>
      <c r="B32" s="11"/>
      <c r="C32" s="11"/>
      <c r="D32" s="11"/>
      <c r="E32" s="11"/>
      <c r="F32" s="11"/>
      <c r="G32" s="11"/>
      <c r="H32" s="11"/>
      <c r="I32" s="17">
        <f>SUM(I7:I23)</f>
        <v>2338.9</v>
      </c>
      <c r="J32" s="17">
        <f>SUM(J7:J23)</f>
        <v>781.5</v>
      </c>
      <c r="K32" s="11" t="s">
        <v>33</v>
      </c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8"/>
      <c r="J33" s="11"/>
    </row>
    <row r="34" spans="1:10" ht="12.75">
      <c r="A34" t="s">
        <v>39</v>
      </c>
      <c r="B34" s="11"/>
      <c r="C34" s="11"/>
      <c r="D34" s="11"/>
      <c r="E34" s="11"/>
      <c r="F34" s="11"/>
      <c r="G34" s="11"/>
      <c r="H34" s="11"/>
      <c r="I34" s="19">
        <f>I32*3</f>
        <v>7016.700000000001</v>
      </c>
      <c r="J34" s="19">
        <f>J32*3</f>
        <v>2344.5</v>
      </c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8"/>
      <c r="J35" s="11"/>
    </row>
    <row r="36" spans="1:10" ht="12.75">
      <c r="A36" s="11" t="s">
        <v>40</v>
      </c>
      <c r="B36" s="11"/>
      <c r="C36" s="11"/>
      <c r="D36" s="11"/>
      <c r="E36" s="11"/>
      <c r="F36" s="11"/>
      <c r="G36" s="11"/>
      <c r="H36" s="11"/>
      <c r="I36" s="19">
        <f>I34*2</f>
        <v>14033.400000000001</v>
      </c>
      <c r="J36" s="19">
        <f>J34*2</f>
        <v>4689</v>
      </c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8"/>
      <c r="J37" s="11"/>
    </row>
    <row r="38" spans="1:11" ht="12.75">
      <c r="A38" s="11" t="s">
        <v>41</v>
      </c>
      <c r="B38" s="11"/>
      <c r="C38" s="11"/>
      <c r="D38" s="11"/>
      <c r="E38" s="11"/>
      <c r="F38" s="11"/>
      <c r="G38" s="11"/>
      <c r="H38" s="11"/>
      <c r="I38" s="19">
        <f>I36/12</f>
        <v>1169.45</v>
      </c>
      <c r="J38" s="19">
        <f>J36/12</f>
        <v>390.75</v>
      </c>
      <c r="K38" t="s">
        <v>42</v>
      </c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8"/>
      <c r="J39" s="11"/>
    </row>
    <row r="40" spans="1:11" ht="12.75">
      <c r="A40" s="20" t="s">
        <v>43</v>
      </c>
      <c r="B40" s="21"/>
      <c r="C40" s="21"/>
      <c r="D40" s="21"/>
      <c r="E40" s="21"/>
      <c r="F40" s="21"/>
      <c r="G40" s="21"/>
      <c r="H40" s="21"/>
      <c r="I40" s="22"/>
      <c r="J40" s="21"/>
      <c r="K40" s="23"/>
    </row>
    <row r="41" spans="1:11" ht="12.75">
      <c r="A41" s="24"/>
      <c r="B41" s="25"/>
      <c r="C41" s="25"/>
      <c r="D41" s="25"/>
      <c r="E41" s="25"/>
      <c r="F41" s="25"/>
      <c r="G41" s="25"/>
      <c r="H41" s="25"/>
      <c r="I41" s="26"/>
      <c r="J41" s="27"/>
      <c r="K41" s="23"/>
    </row>
    <row r="42" spans="1:11" ht="12.75">
      <c r="A42" s="28" t="s">
        <v>44</v>
      </c>
      <c r="B42" s="21"/>
      <c r="C42" s="21"/>
      <c r="D42" s="21"/>
      <c r="E42" s="21"/>
      <c r="F42" s="21" t="s">
        <v>45</v>
      </c>
      <c r="G42" s="21"/>
      <c r="H42" s="21"/>
      <c r="I42" s="29">
        <f>I38</f>
        <v>1169.45</v>
      </c>
      <c r="J42" s="29">
        <f>J38</f>
        <v>390.75</v>
      </c>
      <c r="K42" s="30" t="s">
        <v>42</v>
      </c>
    </row>
    <row r="43" spans="1:11" ht="12.75">
      <c r="A43" s="31"/>
      <c r="B43" s="21"/>
      <c r="C43" s="21"/>
      <c r="D43" s="21"/>
      <c r="E43" s="21"/>
      <c r="F43" s="21"/>
      <c r="G43" s="21"/>
      <c r="H43" s="21"/>
      <c r="I43" s="32"/>
      <c r="J43" s="30"/>
      <c r="K43" s="23"/>
    </row>
    <row r="44" spans="1:11" ht="12.75">
      <c r="A44" s="28" t="s">
        <v>46</v>
      </c>
      <c r="B44" s="21"/>
      <c r="C44" s="21"/>
      <c r="D44" s="21"/>
      <c r="E44" s="21"/>
      <c r="F44" s="21" t="s">
        <v>45</v>
      </c>
      <c r="G44" s="21"/>
      <c r="H44" s="21"/>
      <c r="I44" s="29">
        <f>SUM(H7:H23)</f>
        <v>1504</v>
      </c>
      <c r="J44" s="29">
        <f>I44-H11</f>
        <v>1384</v>
      </c>
      <c r="K44" s="30" t="s">
        <v>47</v>
      </c>
    </row>
    <row r="45" spans="1:11" ht="12.75">
      <c r="A45" s="31" t="s">
        <v>48</v>
      </c>
      <c r="B45" s="21"/>
      <c r="C45" s="21"/>
      <c r="D45" s="21"/>
      <c r="E45" s="21"/>
      <c r="F45" s="21"/>
      <c r="G45" s="21"/>
      <c r="H45" s="21"/>
      <c r="I45" s="32"/>
      <c r="J45" s="30"/>
      <c r="K45" s="23"/>
    </row>
    <row r="46" spans="1:11" ht="12.75">
      <c r="A46" s="28" t="s">
        <v>49</v>
      </c>
      <c r="B46" s="21"/>
      <c r="C46" s="21"/>
      <c r="D46" s="21" t="s">
        <v>50</v>
      </c>
      <c r="E46" s="33">
        <v>4.5</v>
      </c>
      <c r="F46" s="21" t="s">
        <v>51</v>
      </c>
      <c r="G46" s="21"/>
      <c r="H46" s="21"/>
      <c r="I46" s="29">
        <f>(I32/E46)+(I32/E46)*30%</f>
        <v>675.6822222222222</v>
      </c>
      <c r="J46" s="29">
        <f>(J32/E46)+(J32/E46)*30%</f>
        <v>225.76666666666665</v>
      </c>
      <c r="K46" s="30" t="s">
        <v>47</v>
      </c>
    </row>
    <row r="47" spans="1:11" ht="12.75">
      <c r="A47" s="34" t="s">
        <v>52</v>
      </c>
      <c r="B47" s="35"/>
      <c r="C47" s="35"/>
      <c r="D47" s="35"/>
      <c r="E47" s="36"/>
      <c r="F47" s="35"/>
      <c r="G47" s="35"/>
      <c r="H47" s="35"/>
      <c r="I47" s="37"/>
      <c r="J47" s="38"/>
      <c r="K47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Rainbow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Jonathan</cp:lastModifiedBy>
  <dcterms:created xsi:type="dcterms:W3CDTF">2009-06-05T12:51:07Z</dcterms:created>
  <dcterms:modified xsi:type="dcterms:W3CDTF">2009-06-05T12:54:26Z</dcterms:modified>
  <cp:category/>
  <cp:version/>
  <cp:contentType/>
  <cp:contentStatus/>
</cp:coreProperties>
</file>